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<sst xmlns="http://schemas.openxmlformats.org/spreadsheetml/2006/main" count="48" uniqueCount="31">
  <si>
    <t>Unternehmensbeispiel AG</t>
  </si>
  <si>
    <t>Werte in EUR</t>
  </si>
  <si>
    <t>Vorjahr</t>
  </si>
  <si>
    <t>akt. Monat Plan</t>
  </si>
  <si>
    <t>akt. Monat Ist</t>
  </si>
  <si>
    <t>abs. Abw. vom Plan</t>
  </si>
  <si>
    <t>rel. Abw. vom Plan</t>
  </si>
  <si>
    <t>Umsatzerlöse</t>
  </si>
  <si>
    <t>planmäßige Deckungsbeiträge 2007</t>
  </si>
  <si>
    <t>Abteilung 1</t>
  </si>
  <si>
    <t>Abteilung 2</t>
  </si>
  <si>
    <t>Abteilung 3</t>
  </si>
  <si>
    <t>Variable Kosten</t>
  </si>
  <si>
    <t>Deckungsbeitrag 1</t>
  </si>
  <si>
    <t>Produktfixekosten</t>
  </si>
  <si>
    <t>Deckungsbeitrag 2</t>
  </si>
  <si>
    <t>Produktgruppenfixekosten</t>
  </si>
  <si>
    <t>Deckungsbeitrag 3</t>
  </si>
  <si>
    <t>Unternehmensfixekosten</t>
  </si>
  <si>
    <t>Deckungsbeitrag 4</t>
  </si>
  <si>
    <t>Variable Kosten 1</t>
  </si>
  <si>
    <t>Variable Kosten 2</t>
  </si>
  <si>
    <t>Variable Kosten 3</t>
  </si>
  <si>
    <t>Gesamt</t>
  </si>
  <si>
    <t>Produktfixekosten 1</t>
  </si>
  <si>
    <t>Produktfixekosten 2</t>
  </si>
  <si>
    <t>Unternehmensfixekosten 1</t>
  </si>
  <si>
    <t>Unternehmensfixekosten 2</t>
  </si>
  <si>
    <t>Unternehmensfixekosten 3</t>
  </si>
  <si>
    <t>Unternehmensfixekosten 4</t>
  </si>
  <si>
    <t>Produktgruppenfixekosten 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</si>
</sst>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#,##0.00_ ;\-#,##0.00\ "/>
  </numFmts>
  <fonts count="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1.75"/>
      <name val="Arial"/>
      <family val="0"/>
    </font>
    <font>
      <sz val="9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172" fontId="0" fillId="2" borderId="3" xfId="0" applyNumberFormat="1" applyFill="1" applyBorder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172" fontId="0" fillId="2" borderId="4" xfId="0" applyNumberFormat="1" applyFill="1" applyBorder="1" applyAlignment="1">
      <alignment horizontal="center"/>
    </xf>
    <xf numFmtId="10" fontId="0" fillId="2" borderId="4" xfId="17" applyNumberFormat="1" applyFill="1" applyBorder="1" applyAlignment="1">
      <alignment/>
    </xf>
    <xf numFmtId="10" fontId="0" fillId="2" borderId="5" xfId="17" applyNumberFormat="1" applyFill="1" applyBorder="1" applyAlignment="1">
      <alignment/>
    </xf>
    <xf numFmtId="10" fontId="0" fillId="2" borderId="6" xfId="17" applyNumberFormat="1" applyFill="1" applyBorder="1" applyAlignment="1">
      <alignment/>
    </xf>
    <xf numFmtId="10" fontId="0" fillId="2" borderId="7" xfId="17" applyNumberFormat="1" applyFill="1" applyBorder="1" applyAlignment="1">
      <alignment/>
    </xf>
    <xf numFmtId="10" fontId="0" fillId="3" borderId="6" xfId="17" applyNumberFormat="1" applyFill="1" applyBorder="1" applyAlignment="1">
      <alignment/>
    </xf>
    <xf numFmtId="173" fontId="0" fillId="2" borderId="8" xfId="0" applyNumberFormat="1" applyFill="1" applyBorder="1" applyAlignment="1">
      <alignment/>
    </xf>
    <xf numFmtId="173" fontId="0" fillId="2" borderId="2" xfId="0" applyNumberFormat="1" applyFill="1" applyBorder="1" applyAlignment="1">
      <alignment/>
    </xf>
    <xf numFmtId="173" fontId="0" fillId="2" borderId="9" xfId="0" applyNumberFormat="1" applyFill="1" applyBorder="1" applyAlignment="1">
      <alignment/>
    </xf>
    <xf numFmtId="173" fontId="0" fillId="2" borderId="0" xfId="0" applyNumberFormat="1" applyFill="1" applyBorder="1" applyAlignment="1">
      <alignment/>
    </xf>
    <xf numFmtId="173" fontId="0" fillId="2" borderId="1" xfId="0" applyNumberFormat="1" applyFill="1" applyBorder="1" applyAlignment="1">
      <alignment/>
    </xf>
    <xf numFmtId="173" fontId="0" fillId="3" borderId="8" xfId="0" applyNumberFormat="1" applyFill="1" applyBorder="1" applyAlignment="1">
      <alignment/>
    </xf>
    <xf numFmtId="173" fontId="0" fillId="3" borderId="2" xfId="0" applyNumberFormat="1" applyFill="1" applyBorder="1" applyAlignment="1">
      <alignment/>
    </xf>
    <xf numFmtId="173" fontId="0" fillId="2" borderId="3" xfId="0" applyNumberFormat="1" applyFill="1" applyBorder="1" applyAlignment="1">
      <alignment/>
    </xf>
    <xf numFmtId="173" fontId="0" fillId="2" borderId="10" xfId="0" applyNumberFormat="1" applyFill="1" applyBorder="1" applyAlignment="1">
      <alignment/>
    </xf>
    <xf numFmtId="173" fontId="0" fillId="4" borderId="11" xfId="0" applyNumberFormat="1" applyFill="1" applyBorder="1" applyAlignment="1">
      <alignment/>
    </xf>
    <xf numFmtId="173" fontId="0" fillId="4" borderId="12" xfId="0" applyNumberFormat="1" applyFill="1" applyBorder="1" applyAlignment="1">
      <alignment/>
    </xf>
    <xf numFmtId="10" fontId="0" fillId="4" borderId="13" xfId="17" applyNumberFormat="1" applyFill="1" applyBorder="1" applyAlignment="1">
      <alignment/>
    </xf>
    <xf numFmtId="10" fontId="0" fillId="4" borderId="4" xfId="17" applyNumberForma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72" fontId="0" fillId="2" borderId="14" xfId="0" applyNumberFormat="1" applyFill="1" applyBorder="1" applyAlignment="1">
      <alignment horizontal="center" vertical="top" wrapText="1"/>
    </xf>
    <xf numFmtId="172" fontId="0" fillId="2" borderId="15" xfId="0" applyNumberFormat="1" applyFill="1" applyBorder="1" applyAlignment="1">
      <alignment horizontal="center" vertical="top" wrapText="1"/>
    </xf>
    <xf numFmtId="172" fontId="0" fillId="2" borderId="16" xfId="0" applyNumberForma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Tabelle1!$B$3</c:f>
              <c:strCache>
                <c:ptCount val="1"/>
                <c:pt idx="0">
                  <c:v>Abteilung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(Tabelle1!$A$8,Tabelle1!$A$10,Tabelle1!$A$12,Tabelle1!$A$14)</c:f>
              <c:strCache/>
            </c:strRef>
          </c:cat>
          <c:val>
            <c:numRef>
              <c:f>(Tabelle1!$F$8,Tabelle1!$F$10,Tabelle1!$F$12,Tabelle1!$F$14)</c:f>
              <c:numCache/>
            </c:numRef>
          </c:val>
          <c:smooth val="0"/>
        </c:ser>
        <c:ser>
          <c:idx val="1"/>
          <c:order val="1"/>
          <c:tx>
            <c:strRef>
              <c:f>Tabelle1!$G$3</c:f>
              <c:strCache>
                <c:ptCount val="1"/>
                <c:pt idx="0">
                  <c:v>Abteilung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(Tabelle1!$A$8,Tabelle1!$A$10,Tabelle1!$A$12,Tabelle1!$A$14)</c:f>
              <c:strCache/>
            </c:strRef>
          </c:cat>
          <c:val>
            <c:numRef>
              <c:f>(Tabelle1!$K$8,Tabelle1!$K$10,Tabelle1!$K$12,Tabelle1!$K$14)</c:f>
              <c:numCache/>
            </c:numRef>
          </c:val>
          <c:smooth val="0"/>
        </c:ser>
        <c:ser>
          <c:idx val="2"/>
          <c:order val="2"/>
          <c:tx>
            <c:strRef>
              <c:f>Tabelle1!$L$3</c:f>
              <c:strCache>
                <c:ptCount val="1"/>
                <c:pt idx="0">
                  <c:v>Abteilung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(Tabelle1!$A$8,Tabelle1!$A$10,Tabelle1!$A$12,Tabelle1!$A$14)</c:f>
              <c:strCache/>
            </c:strRef>
          </c:cat>
          <c:val>
            <c:numRef>
              <c:f>(Tabelle1!$P$8,Tabelle1!$P$10,Tabelle1!$P$12,Tabelle1!$P$14)</c:f>
              <c:numCache/>
            </c:numRef>
          </c:val>
          <c:smooth val="0"/>
        </c:ser>
        <c:axId val="31784999"/>
        <c:axId val="17629536"/>
      </c:lineChart>
      <c:catAx>
        <c:axId val="31784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29536"/>
        <c:crosses val="autoZero"/>
        <c:auto val="1"/>
        <c:lblOffset val="100"/>
        <c:noMultiLvlLbl val="0"/>
      </c:catAx>
      <c:valAx>
        <c:axId val="176295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84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Variable Kosten Abteilung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Tabelle1!$A$17</c:f>
              <c:strCache>
                <c:ptCount val="1"/>
                <c:pt idx="0">
                  <c:v>Variable Kosten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Tabelle1!$B$4:$D$4</c:f>
              <c:strCache/>
            </c:strRef>
          </c:cat>
          <c:val>
            <c:numRef>
              <c:f>Tabelle1!$B$17:$B$19</c:f>
              <c:numCache/>
            </c:numRef>
          </c:val>
        </c:ser>
        <c:ser>
          <c:idx val="1"/>
          <c:order val="1"/>
          <c:tx>
            <c:strRef>
              <c:f>Tabelle1!$A$18</c:f>
              <c:strCache>
                <c:ptCount val="1"/>
                <c:pt idx="0">
                  <c:v>Variable Kosten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Tabelle1!$B$4:$D$4</c:f>
              <c:strCache/>
            </c:strRef>
          </c:cat>
          <c:val>
            <c:numRef>
              <c:f>Tabelle1!$C$17:$C$19</c:f>
              <c:numCache/>
            </c:numRef>
          </c:val>
        </c:ser>
        <c:ser>
          <c:idx val="2"/>
          <c:order val="2"/>
          <c:tx>
            <c:strRef>
              <c:f>Tabelle1!$A$19</c:f>
              <c:strCache>
                <c:ptCount val="1"/>
                <c:pt idx="0">
                  <c:v>Variable Kosten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Tabelle1!$B$4:$D$4</c:f>
              <c:strCache/>
            </c:strRef>
          </c:cat>
          <c:val>
            <c:numRef>
              <c:f>Tabelle1!$D$17:$D$19</c:f>
              <c:numCache/>
            </c:numRef>
          </c:val>
        </c:ser>
        <c:overlap val="100"/>
        <c:axId val="24448097"/>
        <c:axId val="18706282"/>
      </c:barChart>
      <c:catAx>
        <c:axId val="24448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06282"/>
        <c:crosses val="autoZero"/>
        <c:auto val="1"/>
        <c:lblOffset val="100"/>
        <c:noMultiLvlLbl val="0"/>
      </c:catAx>
      <c:valAx>
        <c:axId val="18706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48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38</xdr:row>
      <xdr:rowOff>19050</xdr:rowOff>
    </xdr:from>
    <xdr:to>
      <xdr:col>8</xdr:col>
      <xdr:colOff>400050</xdr:colOff>
      <xdr:row>66</xdr:row>
      <xdr:rowOff>9525</xdr:rowOff>
    </xdr:to>
    <xdr:graphicFrame>
      <xdr:nvGraphicFramePr>
        <xdr:cNvPr id="1" name="Chart 1"/>
        <xdr:cNvGraphicFramePr/>
      </xdr:nvGraphicFramePr>
      <xdr:xfrm>
        <a:off x="47625" y="6448425"/>
        <a:ext cx="77819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552450</xdr:colOff>
      <xdr:row>38</xdr:row>
      <xdr:rowOff>19050</xdr:rowOff>
    </xdr:from>
    <xdr:to>
      <xdr:col>15</xdr:col>
      <xdr:colOff>790575</xdr:colOff>
      <xdr:row>66</xdr:row>
      <xdr:rowOff>9525</xdr:rowOff>
    </xdr:to>
    <xdr:graphicFrame>
      <xdr:nvGraphicFramePr>
        <xdr:cNvPr id="2" name="Chart 2"/>
        <xdr:cNvGraphicFramePr/>
      </xdr:nvGraphicFramePr>
      <xdr:xfrm>
        <a:off x="7981950" y="6448425"/>
        <a:ext cx="57721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workbookViewId="0" topLeftCell="C16">
      <selection activeCell="H2" sqref="H2"/>
    </sheetView>
  </sheetViews>
  <sheetFormatPr defaultColWidth="11.421875" defaultRowHeight="12.75"/>
  <cols>
    <col min="1" max="1" width="28.421875" style="1" bestFit="1" customWidth="1"/>
    <col min="2" max="16" width="11.8515625" style="1" customWidth="1"/>
    <col min="17" max="16384" width="11.421875" style="1" customWidth="1"/>
  </cols>
  <sheetData>
    <row r="1" spans="1:16" ht="15">
      <c r="A1" s="26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7"/>
      <c r="O1" s="3"/>
      <c r="P1" s="28" t="s">
        <v>0</v>
      </c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</row>
    <row r="3" spans="1:16" ht="12.75">
      <c r="A3" s="29"/>
      <c r="B3" s="32" t="s">
        <v>9</v>
      </c>
      <c r="C3" s="33"/>
      <c r="D3" s="33"/>
      <c r="E3" s="33"/>
      <c r="F3" s="34"/>
      <c r="G3" s="32" t="s">
        <v>10</v>
      </c>
      <c r="H3" s="33"/>
      <c r="I3" s="33"/>
      <c r="J3" s="33"/>
      <c r="K3" s="34"/>
      <c r="L3" s="32" t="s">
        <v>11</v>
      </c>
      <c r="M3" s="33"/>
      <c r="N3" s="33"/>
      <c r="O3" s="33"/>
      <c r="P3" s="34"/>
    </row>
    <row r="4" spans="1:16" ht="26.25" thickBot="1">
      <c r="A4" s="29" t="s">
        <v>1</v>
      </c>
      <c r="B4" s="35" t="s">
        <v>2</v>
      </c>
      <c r="C4" s="36" t="s">
        <v>3</v>
      </c>
      <c r="D4" s="36" t="s">
        <v>4</v>
      </c>
      <c r="E4" s="36" t="s">
        <v>5</v>
      </c>
      <c r="F4" s="37" t="s">
        <v>6</v>
      </c>
      <c r="G4" s="35" t="s">
        <v>2</v>
      </c>
      <c r="H4" s="36" t="s">
        <v>3</v>
      </c>
      <c r="I4" s="36" t="s">
        <v>4</v>
      </c>
      <c r="J4" s="36" t="s">
        <v>5</v>
      </c>
      <c r="K4" s="37" t="s">
        <v>6</v>
      </c>
      <c r="L4" s="35" t="s">
        <v>2</v>
      </c>
      <c r="M4" s="36" t="s">
        <v>3</v>
      </c>
      <c r="N4" s="36" t="s">
        <v>4</v>
      </c>
      <c r="O4" s="36" t="s">
        <v>5</v>
      </c>
      <c r="P4" s="37" t="s">
        <v>6</v>
      </c>
    </row>
    <row r="5" spans="1:16" ht="12.75">
      <c r="A5" s="3"/>
      <c r="B5" s="5"/>
      <c r="C5" s="6"/>
      <c r="D5" s="6"/>
      <c r="E5" s="6"/>
      <c r="F5" s="7"/>
      <c r="G5" s="5"/>
      <c r="H5" s="6"/>
      <c r="I5" s="6"/>
      <c r="J5" s="6"/>
      <c r="K5" s="7"/>
      <c r="L5" s="5"/>
      <c r="M5" s="6"/>
      <c r="N5" s="6"/>
      <c r="O5" s="6"/>
      <c r="P5" s="7"/>
    </row>
    <row r="6" spans="1:16" ht="12.75">
      <c r="A6" s="4" t="s">
        <v>7</v>
      </c>
      <c r="B6" s="13">
        <v>16000</v>
      </c>
      <c r="C6" s="14">
        <v>17500</v>
      </c>
      <c r="D6" s="14">
        <v>18230</v>
      </c>
      <c r="E6" s="14">
        <f>D6-C6</f>
        <v>730</v>
      </c>
      <c r="F6" s="10">
        <f>IF(OR(C6=0,C6=""),"",E6/C6)</f>
        <v>0.04171428571428572</v>
      </c>
      <c r="G6" s="13">
        <v>36000</v>
      </c>
      <c r="H6" s="14">
        <v>37500</v>
      </c>
      <c r="I6" s="14">
        <v>36800</v>
      </c>
      <c r="J6" s="14">
        <f>I6-H6</f>
        <v>-700</v>
      </c>
      <c r="K6" s="10">
        <f>IF(OR(H6=0,H6=""),"",J6/H6)</f>
        <v>-0.018666666666666668</v>
      </c>
      <c r="L6" s="13">
        <v>3500</v>
      </c>
      <c r="M6" s="14">
        <v>3600</v>
      </c>
      <c r="N6" s="14">
        <v>3750</v>
      </c>
      <c r="O6" s="14">
        <f>N6-M6</f>
        <v>150</v>
      </c>
      <c r="P6" s="10">
        <f>IF(OR(M6=0,M6=""),"",O6/M6)</f>
        <v>0.041666666666666664</v>
      </c>
    </row>
    <row r="7" spans="1:16" ht="12.75">
      <c r="A7" s="3" t="s">
        <v>12</v>
      </c>
      <c r="B7" s="15">
        <f>B20</f>
        <v>12500</v>
      </c>
      <c r="C7" s="16">
        <f>C20</f>
        <v>12460</v>
      </c>
      <c r="D7" s="17">
        <f>D20</f>
        <v>10775</v>
      </c>
      <c r="E7" s="16">
        <f aca="true" t="shared" si="0" ref="E7:E36">D7-C7</f>
        <v>-1685</v>
      </c>
      <c r="F7" s="8">
        <f aca="true" t="shared" si="1" ref="F7:F36">IF(OR(C7=0,C7=""),"",E7/C7)</f>
        <v>-0.13523274478330657</v>
      </c>
      <c r="G7" s="20">
        <f>G20</f>
        <v>11750</v>
      </c>
      <c r="H7" s="17">
        <f>H20</f>
        <v>13300</v>
      </c>
      <c r="I7" s="17">
        <f>I20</f>
        <v>11800</v>
      </c>
      <c r="J7" s="16">
        <f aca="true" t="shared" si="2" ref="J7:J36">I7-H7</f>
        <v>-1500</v>
      </c>
      <c r="K7" s="8">
        <f aca="true" t="shared" si="3" ref="K7:K36">IF(OR(H7=0,H7=""),"",J7/H7)</f>
        <v>-0.11278195488721804</v>
      </c>
      <c r="L7" s="20">
        <f>L20</f>
        <v>890</v>
      </c>
      <c r="M7" s="17">
        <f>M20</f>
        <v>830</v>
      </c>
      <c r="N7" s="16">
        <f>N20</f>
        <v>1030</v>
      </c>
      <c r="O7" s="17">
        <f aca="true" t="shared" si="4" ref="O7:O36">N7-M7</f>
        <v>200</v>
      </c>
      <c r="P7" s="9">
        <f aca="true" t="shared" si="5" ref="P7:P36">IF(OR(M7=0,M7=""),"",O7/M7)</f>
        <v>0.24096385542168675</v>
      </c>
    </row>
    <row r="8" spans="1:16" ht="12.75">
      <c r="A8" s="30" t="s">
        <v>13</v>
      </c>
      <c r="B8" s="18">
        <f>B6-B7</f>
        <v>3500</v>
      </c>
      <c r="C8" s="19">
        <f>C6-C7</f>
        <v>5040</v>
      </c>
      <c r="D8" s="19">
        <f>D6-D7</f>
        <v>7455</v>
      </c>
      <c r="E8" s="19">
        <f t="shared" si="0"/>
        <v>2415</v>
      </c>
      <c r="F8" s="12">
        <f t="shared" si="1"/>
        <v>0.4791666666666667</v>
      </c>
      <c r="G8" s="18">
        <f>G6-G7</f>
        <v>24250</v>
      </c>
      <c r="H8" s="19">
        <f>H6-H7</f>
        <v>24200</v>
      </c>
      <c r="I8" s="19">
        <f>I6-I7</f>
        <v>25000</v>
      </c>
      <c r="J8" s="19">
        <f t="shared" si="2"/>
        <v>800</v>
      </c>
      <c r="K8" s="12">
        <f t="shared" si="3"/>
        <v>0.03305785123966942</v>
      </c>
      <c r="L8" s="18">
        <f>L6-L7</f>
        <v>2610</v>
      </c>
      <c r="M8" s="19">
        <f>M6-M7</f>
        <v>2770</v>
      </c>
      <c r="N8" s="19">
        <f>N6-N7</f>
        <v>2720</v>
      </c>
      <c r="O8" s="19">
        <f t="shared" si="4"/>
        <v>-50</v>
      </c>
      <c r="P8" s="12">
        <f t="shared" si="5"/>
        <v>-0.018050541516245487</v>
      </c>
    </row>
    <row r="9" spans="1:16" ht="12.75">
      <c r="A9" s="2" t="s">
        <v>14</v>
      </c>
      <c r="B9" s="15">
        <f>B25</f>
        <v>1700</v>
      </c>
      <c r="C9" s="17">
        <f>C25</f>
        <v>1600</v>
      </c>
      <c r="D9" s="17">
        <f>D25</f>
        <v>1950</v>
      </c>
      <c r="E9" s="17">
        <f t="shared" si="0"/>
        <v>350</v>
      </c>
      <c r="F9" s="9">
        <f t="shared" si="1"/>
        <v>0.21875</v>
      </c>
      <c r="G9" s="15">
        <f>G25</f>
        <v>5000</v>
      </c>
      <c r="H9" s="17">
        <f>H25</f>
        <v>6900</v>
      </c>
      <c r="I9" s="17">
        <f>I25</f>
        <v>7000</v>
      </c>
      <c r="J9" s="17">
        <f t="shared" si="2"/>
        <v>100</v>
      </c>
      <c r="K9" s="9">
        <f t="shared" si="3"/>
        <v>0.014492753623188406</v>
      </c>
      <c r="L9" s="15">
        <f>L25</f>
        <v>645</v>
      </c>
      <c r="M9" s="17">
        <f>M25</f>
        <v>650</v>
      </c>
      <c r="N9" s="17">
        <f>N25</f>
        <v>420</v>
      </c>
      <c r="O9" s="17">
        <f t="shared" si="4"/>
        <v>-230</v>
      </c>
      <c r="P9" s="9">
        <f t="shared" si="5"/>
        <v>-0.35384615384615387</v>
      </c>
    </row>
    <row r="10" spans="1:16" ht="12.75">
      <c r="A10" s="30" t="s">
        <v>15</v>
      </c>
      <c r="B10" s="18">
        <f>B8-B9</f>
        <v>1800</v>
      </c>
      <c r="C10" s="19">
        <f>C8-C9</f>
        <v>3440</v>
      </c>
      <c r="D10" s="19">
        <f>D8-D9</f>
        <v>5505</v>
      </c>
      <c r="E10" s="19">
        <f t="shared" si="0"/>
        <v>2065</v>
      </c>
      <c r="F10" s="12">
        <f t="shared" si="1"/>
        <v>0.6002906976744186</v>
      </c>
      <c r="G10" s="18">
        <f>G8-G9</f>
        <v>19250</v>
      </c>
      <c r="H10" s="19">
        <f>H8-H9</f>
        <v>17300</v>
      </c>
      <c r="I10" s="19">
        <f>I8-I9</f>
        <v>18000</v>
      </c>
      <c r="J10" s="19">
        <f t="shared" si="2"/>
        <v>700</v>
      </c>
      <c r="K10" s="12">
        <f t="shared" si="3"/>
        <v>0.04046242774566474</v>
      </c>
      <c r="L10" s="18">
        <f>L8-L9</f>
        <v>1965</v>
      </c>
      <c r="M10" s="19">
        <f>M8-M9</f>
        <v>2120</v>
      </c>
      <c r="N10" s="19">
        <f>N8-N9</f>
        <v>2300</v>
      </c>
      <c r="O10" s="19">
        <f t="shared" si="4"/>
        <v>180</v>
      </c>
      <c r="P10" s="12">
        <f t="shared" si="5"/>
        <v>0.08490566037735849</v>
      </c>
    </row>
    <row r="11" spans="1:16" ht="12.75">
      <c r="A11" s="2" t="s">
        <v>16</v>
      </c>
      <c r="B11" s="15">
        <f>B29</f>
        <v>600</v>
      </c>
      <c r="C11" s="17">
        <f>C29</f>
        <v>350</v>
      </c>
      <c r="D11" s="17">
        <f>D29</f>
        <v>250</v>
      </c>
      <c r="E11" s="17">
        <f t="shared" si="0"/>
        <v>-100</v>
      </c>
      <c r="F11" s="9">
        <f t="shared" si="1"/>
        <v>-0.2857142857142857</v>
      </c>
      <c r="G11" s="15">
        <f>G29</f>
        <v>2600</v>
      </c>
      <c r="H11" s="17">
        <f>H29</f>
        <v>3500</v>
      </c>
      <c r="I11" s="17">
        <f>I29</f>
        <v>3250</v>
      </c>
      <c r="J11" s="17">
        <f t="shared" si="2"/>
        <v>-250</v>
      </c>
      <c r="K11" s="9">
        <f t="shared" si="3"/>
        <v>-0.07142857142857142</v>
      </c>
      <c r="L11" s="15">
        <f>L29</f>
        <v>750</v>
      </c>
      <c r="M11" s="17">
        <f>M29</f>
        <v>850</v>
      </c>
      <c r="N11" s="17">
        <f>N29</f>
        <v>920</v>
      </c>
      <c r="O11" s="17">
        <f t="shared" si="4"/>
        <v>70</v>
      </c>
      <c r="P11" s="9">
        <f t="shared" si="5"/>
        <v>0.08235294117647059</v>
      </c>
    </row>
    <row r="12" spans="1:16" ht="12.75">
      <c r="A12" s="30" t="s">
        <v>17</v>
      </c>
      <c r="B12" s="18">
        <f>B10-B11</f>
        <v>1200</v>
      </c>
      <c r="C12" s="19">
        <f>C10-C11</f>
        <v>3090</v>
      </c>
      <c r="D12" s="19">
        <f>D10-D11</f>
        <v>5255</v>
      </c>
      <c r="E12" s="19">
        <f t="shared" si="0"/>
        <v>2165</v>
      </c>
      <c r="F12" s="12">
        <f t="shared" si="1"/>
        <v>0.7006472491909385</v>
      </c>
      <c r="G12" s="18">
        <f>G10-G11</f>
        <v>16650</v>
      </c>
      <c r="H12" s="19">
        <f>H10-H11</f>
        <v>13800</v>
      </c>
      <c r="I12" s="19">
        <f>I10-I11</f>
        <v>14750</v>
      </c>
      <c r="J12" s="19">
        <f t="shared" si="2"/>
        <v>950</v>
      </c>
      <c r="K12" s="12">
        <f t="shared" si="3"/>
        <v>0.06884057971014493</v>
      </c>
      <c r="L12" s="18">
        <f>L10-L11</f>
        <v>1215</v>
      </c>
      <c r="M12" s="19">
        <f>M10-M11</f>
        <v>1270</v>
      </c>
      <c r="N12" s="19">
        <f>N10-N11</f>
        <v>1380</v>
      </c>
      <c r="O12" s="19">
        <f t="shared" si="4"/>
        <v>110</v>
      </c>
      <c r="P12" s="12">
        <f t="shared" si="5"/>
        <v>0.08661417322834646</v>
      </c>
    </row>
    <row r="13" spans="1:16" ht="12.75">
      <c r="A13" s="2" t="s">
        <v>18</v>
      </c>
      <c r="B13" s="15">
        <f>B36</f>
        <v>970</v>
      </c>
      <c r="C13" s="17">
        <f>C36</f>
        <v>950</v>
      </c>
      <c r="D13" s="17">
        <f>D36</f>
        <v>830</v>
      </c>
      <c r="E13" s="17">
        <f t="shared" si="0"/>
        <v>-120</v>
      </c>
      <c r="F13" s="9">
        <f t="shared" si="1"/>
        <v>-0.12631578947368421</v>
      </c>
      <c r="G13" s="15">
        <f>G36</f>
        <v>7560</v>
      </c>
      <c r="H13" s="17">
        <f>H36</f>
        <v>11200</v>
      </c>
      <c r="I13" s="17">
        <f>I36</f>
        <v>10910</v>
      </c>
      <c r="J13" s="17">
        <f t="shared" si="2"/>
        <v>-290</v>
      </c>
      <c r="K13" s="9">
        <f t="shared" si="3"/>
        <v>-0.025892857142857145</v>
      </c>
      <c r="L13" s="15">
        <f>L36</f>
        <v>730</v>
      </c>
      <c r="M13" s="17">
        <f>M36</f>
        <v>660</v>
      </c>
      <c r="N13" s="17">
        <f>N36</f>
        <v>590</v>
      </c>
      <c r="O13" s="17">
        <f t="shared" si="4"/>
        <v>-70</v>
      </c>
      <c r="P13" s="9">
        <f t="shared" si="5"/>
        <v>-0.10606060606060606</v>
      </c>
    </row>
    <row r="14" spans="1:16" ht="12.75">
      <c r="A14" s="30" t="s">
        <v>19</v>
      </c>
      <c r="B14" s="18">
        <f>B12-B13</f>
        <v>230</v>
      </c>
      <c r="C14" s="19">
        <f>C12-C13</f>
        <v>2140</v>
      </c>
      <c r="D14" s="19">
        <f>D12-D13</f>
        <v>4425</v>
      </c>
      <c r="E14" s="19">
        <f t="shared" si="0"/>
        <v>2285</v>
      </c>
      <c r="F14" s="12">
        <f t="shared" si="1"/>
        <v>1.0677570093457944</v>
      </c>
      <c r="G14" s="18">
        <f>G12-G13</f>
        <v>9090</v>
      </c>
      <c r="H14" s="19">
        <f>H12-H13</f>
        <v>2600</v>
      </c>
      <c r="I14" s="19">
        <f>I12-I13</f>
        <v>3840</v>
      </c>
      <c r="J14" s="19">
        <f t="shared" si="2"/>
        <v>1240</v>
      </c>
      <c r="K14" s="12">
        <f t="shared" si="3"/>
        <v>0.47692307692307695</v>
      </c>
      <c r="L14" s="18">
        <f>L12-L13</f>
        <v>485</v>
      </c>
      <c r="M14" s="19">
        <f>M12-M13</f>
        <v>610</v>
      </c>
      <c r="N14" s="19">
        <f>N12-N13</f>
        <v>790</v>
      </c>
      <c r="O14" s="19">
        <f t="shared" si="4"/>
        <v>180</v>
      </c>
      <c r="P14" s="12">
        <f t="shared" si="5"/>
        <v>0.29508196721311475</v>
      </c>
    </row>
    <row r="15" spans="1:16" ht="12.75">
      <c r="A15" s="3"/>
      <c r="B15" s="20"/>
      <c r="C15" s="16"/>
      <c r="D15" s="16"/>
      <c r="E15" s="16"/>
      <c r="F15" s="8"/>
      <c r="G15" s="20"/>
      <c r="H15" s="16"/>
      <c r="I15" s="16"/>
      <c r="J15" s="16"/>
      <c r="K15" s="8"/>
      <c r="L15" s="20"/>
      <c r="M15" s="16"/>
      <c r="N15" s="16"/>
      <c r="O15" s="17"/>
      <c r="P15" s="9">
        <f t="shared" si="5"/>
      </c>
    </row>
    <row r="16" spans="1:16" ht="12.75">
      <c r="A16" s="3" t="s">
        <v>12</v>
      </c>
      <c r="B16" s="20"/>
      <c r="C16" s="16"/>
      <c r="D16" s="16"/>
      <c r="E16" s="16"/>
      <c r="F16" s="8"/>
      <c r="G16" s="20"/>
      <c r="H16" s="16"/>
      <c r="I16" s="16"/>
      <c r="J16" s="16"/>
      <c r="K16" s="8"/>
      <c r="L16" s="20"/>
      <c r="M16" s="16"/>
      <c r="N16" s="16"/>
      <c r="O16" s="16"/>
      <c r="P16" s="8">
        <f t="shared" si="5"/>
      </c>
    </row>
    <row r="17" spans="1:16" ht="12.75">
      <c r="A17" s="3" t="s">
        <v>20</v>
      </c>
      <c r="B17" s="20">
        <v>5300</v>
      </c>
      <c r="C17" s="16">
        <v>5960</v>
      </c>
      <c r="D17" s="16">
        <v>4900</v>
      </c>
      <c r="E17" s="16">
        <f t="shared" si="0"/>
        <v>-1060</v>
      </c>
      <c r="F17" s="8">
        <f t="shared" si="1"/>
        <v>-0.17785234899328858</v>
      </c>
      <c r="G17" s="20">
        <v>7500</v>
      </c>
      <c r="H17" s="16">
        <v>8600</v>
      </c>
      <c r="I17" s="16">
        <v>7300</v>
      </c>
      <c r="J17" s="16">
        <f t="shared" si="2"/>
        <v>-1300</v>
      </c>
      <c r="K17" s="8">
        <f t="shared" si="3"/>
        <v>-0.1511627906976744</v>
      </c>
      <c r="L17" s="20">
        <v>750</v>
      </c>
      <c r="M17" s="16">
        <v>650</v>
      </c>
      <c r="N17" s="16">
        <v>850</v>
      </c>
      <c r="O17" s="16">
        <f t="shared" si="4"/>
        <v>200</v>
      </c>
      <c r="P17" s="8">
        <f t="shared" si="5"/>
        <v>0.3076923076923077</v>
      </c>
    </row>
    <row r="18" spans="1:16" ht="12.75">
      <c r="A18" s="3" t="s">
        <v>21</v>
      </c>
      <c r="B18" s="20">
        <v>1200</v>
      </c>
      <c r="C18" s="16">
        <v>1300</v>
      </c>
      <c r="D18" s="16">
        <v>885</v>
      </c>
      <c r="E18" s="16">
        <f t="shared" si="0"/>
        <v>-415</v>
      </c>
      <c r="F18" s="8">
        <f t="shared" si="1"/>
        <v>-0.3192307692307692</v>
      </c>
      <c r="G18" s="20">
        <v>2300</v>
      </c>
      <c r="H18" s="16">
        <v>2700</v>
      </c>
      <c r="I18" s="16">
        <v>3000</v>
      </c>
      <c r="J18" s="16">
        <f t="shared" si="2"/>
        <v>300</v>
      </c>
      <c r="K18" s="8">
        <f t="shared" si="3"/>
        <v>0.1111111111111111</v>
      </c>
      <c r="L18" s="20">
        <v>120</v>
      </c>
      <c r="M18" s="16">
        <v>150</v>
      </c>
      <c r="N18" s="16">
        <v>120</v>
      </c>
      <c r="O18" s="16">
        <f t="shared" si="4"/>
        <v>-30</v>
      </c>
      <c r="P18" s="8">
        <f t="shared" si="5"/>
        <v>-0.2</v>
      </c>
    </row>
    <row r="19" spans="1:16" ht="12.75">
      <c r="A19" s="3" t="s">
        <v>22</v>
      </c>
      <c r="B19" s="20">
        <v>6000</v>
      </c>
      <c r="C19" s="16">
        <v>5200</v>
      </c>
      <c r="D19" s="16">
        <v>4990</v>
      </c>
      <c r="E19" s="16">
        <f t="shared" si="0"/>
        <v>-210</v>
      </c>
      <c r="F19" s="8">
        <f t="shared" si="1"/>
        <v>-0.04038461538461539</v>
      </c>
      <c r="G19" s="20">
        <v>1950</v>
      </c>
      <c r="H19" s="16">
        <v>2000</v>
      </c>
      <c r="I19" s="16">
        <v>1500</v>
      </c>
      <c r="J19" s="16">
        <f t="shared" si="2"/>
        <v>-500</v>
      </c>
      <c r="K19" s="8">
        <f t="shared" si="3"/>
        <v>-0.25</v>
      </c>
      <c r="L19" s="20">
        <v>20</v>
      </c>
      <c r="M19" s="16">
        <v>30</v>
      </c>
      <c r="N19" s="16">
        <v>60</v>
      </c>
      <c r="O19" s="16">
        <f t="shared" si="4"/>
        <v>30</v>
      </c>
      <c r="P19" s="8">
        <f t="shared" si="5"/>
        <v>1</v>
      </c>
    </row>
    <row r="20" spans="1:16" ht="13.5" thickBot="1">
      <c r="A20" s="31" t="s">
        <v>23</v>
      </c>
      <c r="B20" s="22">
        <f>SUM(B17:B19)</f>
        <v>12500</v>
      </c>
      <c r="C20" s="23">
        <f>SUM(C17:C19)</f>
        <v>12460</v>
      </c>
      <c r="D20" s="23">
        <f>SUM(D17:D19)</f>
        <v>10775</v>
      </c>
      <c r="E20" s="23">
        <f t="shared" si="0"/>
        <v>-1685</v>
      </c>
      <c r="F20" s="24">
        <f t="shared" si="1"/>
        <v>-0.13523274478330657</v>
      </c>
      <c r="G20" s="22">
        <f>SUM(G17:G19)</f>
        <v>11750</v>
      </c>
      <c r="H20" s="23">
        <f>SUM(H17:H19)</f>
        <v>13300</v>
      </c>
      <c r="I20" s="23">
        <f>SUM(I17:I19)</f>
        <v>11800</v>
      </c>
      <c r="J20" s="23">
        <f t="shared" si="2"/>
        <v>-1500</v>
      </c>
      <c r="K20" s="24">
        <f t="shared" si="3"/>
        <v>-0.11278195488721804</v>
      </c>
      <c r="L20" s="22">
        <f>SUM(L17:L19)</f>
        <v>890</v>
      </c>
      <c r="M20" s="23">
        <f>SUM(M17:M19)</f>
        <v>830</v>
      </c>
      <c r="N20" s="23">
        <f>SUM(N17:N19)</f>
        <v>1030</v>
      </c>
      <c r="O20" s="23">
        <f t="shared" si="4"/>
        <v>200</v>
      </c>
      <c r="P20" s="24">
        <f t="shared" si="5"/>
        <v>0.24096385542168675</v>
      </c>
    </row>
    <row r="21" spans="1:16" ht="13.5" thickTop="1">
      <c r="A21" s="3"/>
      <c r="B21" s="20"/>
      <c r="C21" s="16"/>
      <c r="D21" s="16"/>
      <c r="E21" s="16"/>
      <c r="F21" s="8"/>
      <c r="G21" s="20"/>
      <c r="H21" s="16"/>
      <c r="I21" s="16"/>
      <c r="J21" s="16"/>
      <c r="K21" s="8"/>
      <c r="L21" s="20"/>
      <c r="M21" s="16"/>
      <c r="N21" s="16"/>
      <c r="O21" s="21"/>
      <c r="P21" s="11">
        <f t="shared" si="5"/>
      </c>
    </row>
    <row r="22" spans="1:16" ht="12.75">
      <c r="A22" s="3" t="s">
        <v>14</v>
      </c>
      <c r="B22" s="20"/>
      <c r="C22" s="16"/>
      <c r="D22" s="16"/>
      <c r="E22" s="16"/>
      <c r="F22" s="8"/>
      <c r="G22" s="20"/>
      <c r="H22" s="16"/>
      <c r="I22" s="16"/>
      <c r="J22" s="16"/>
      <c r="K22" s="8"/>
      <c r="L22" s="20"/>
      <c r="M22" s="16"/>
      <c r="N22" s="16"/>
      <c r="O22" s="16"/>
      <c r="P22" s="8">
        <f t="shared" si="5"/>
      </c>
    </row>
    <row r="23" spans="1:16" ht="12.75">
      <c r="A23" s="3" t="s">
        <v>24</v>
      </c>
      <c r="B23" s="20">
        <v>1200</v>
      </c>
      <c r="C23" s="16">
        <v>1400</v>
      </c>
      <c r="D23" s="16">
        <v>1600</v>
      </c>
      <c r="E23" s="16">
        <f t="shared" si="0"/>
        <v>200</v>
      </c>
      <c r="F23" s="8">
        <f t="shared" si="1"/>
        <v>0.14285714285714285</v>
      </c>
      <c r="G23" s="20">
        <v>3500</v>
      </c>
      <c r="H23" s="16">
        <v>5700</v>
      </c>
      <c r="I23" s="16">
        <v>4900</v>
      </c>
      <c r="J23" s="16">
        <f t="shared" si="2"/>
        <v>-800</v>
      </c>
      <c r="K23" s="8">
        <f t="shared" si="3"/>
        <v>-0.14035087719298245</v>
      </c>
      <c r="L23" s="20">
        <v>500</v>
      </c>
      <c r="M23" s="16">
        <v>490</v>
      </c>
      <c r="N23" s="16">
        <v>250</v>
      </c>
      <c r="O23" s="16">
        <f t="shared" si="4"/>
        <v>-240</v>
      </c>
      <c r="P23" s="8">
        <f t="shared" si="5"/>
        <v>-0.4897959183673469</v>
      </c>
    </row>
    <row r="24" spans="1:16" ht="12.75">
      <c r="A24" s="3" t="s">
        <v>25</v>
      </c>
      <c r="B24" s="20">
        <v>500</v>
      </c>
      <c r="C24" s="16">
        <v>200</v>
      </c>
      <c r="D24" s="16">
        <v>350</v>
      </c>
      <c r="E24" s="16">
        <f t="shared" si="0"/>
        <v>150</v>
      </c>
      <c r="F24" s="8">
        <f t="shared" si="1"/>
        <v>0.75</v>
      </c>
      <c r="G24" s="20">
        <v>1500</v>
      </c>
      <c r="H24" s="16">
        <v>1200</v>
      </c>
      <c r="I24" s="16">
        <v>2100</v>
      </c>
      <c r="J24" s="16">
        <f t="shared" si="2"/>
        <v>900</v>
      </c>
      <c r="K24" s="8">
        <f t="shared" si="3"/>
        <v>0.75</v>
      </c>
      <c r="L24" s="20">
        <v>145</v>
      </c>
      <c r="M24" s="16">
        <v>160</v>
      </c>
      <c r="N24" s="16">
        <v>170</v>
      </c>
      <c r="O24" s="16">
        <f t="shared" si="4"/>
        <v>10</v>
      </c>
      <c r="P24" s="8">
        <f t="shared" si="5"/>
        <v>0.0625</v>
      </c>
    </row>
    <row r="25" spans="1:16" ht="13.5" thickBot="1">
      <c r="A25" s="31" t="s">
        <v>23</v>
      </c>
      <c r="B25" s="22">
        <f>SUM(B23:B24)</f>
        <v>1700</v>
      </c>
      <c r="C25" s="23">
        <f>SUM(C23:C24)</f>
        <v>1600</v>
      </c>
      <c r="D25" s="23">
        <f>SUM(D23:D24)</f>
        <v>1950</v>
      </c>
      <c r="E25" s="23">
        <f t="shared" si="0"/>
        <v>350</v>
      </c>
      <c r="F25" s="24">
        <f t="shared" si="1"/>
        <v>0.21875</v>
      </c>
      <c r="G25" s="22">
        <f>SUM(G23:G24)</f>
        <v>5000</v>
      </c>
      <c r="H25" s="23">
        <f>SUM(H23:H24)</f>
        <v>6900</v>
      </c>
      <c r="I25" s="23">
        <f>SUM(I23:I24)</f>
        <v>7000</v>
      </c>
      <c r="J25" s="23">
        <f t="shared" si="2"/>
        <v>100</v>
      </c>
      <c r="K25" s="24">
        <f t="shared" si="3"/>
        <v>0.014492753623188406</v>
      </c>
      <c r="L25" s="22">
        <f>SUM(L23:L24)</f>
        <v>645</v>
      </c>
      <c r="M25" s="23">
        <f>SUM(M23:M24)</f>
        <v>650</v>
      </c>
      <c r="N25" s="23">
        <f>SUM(N23:N24)</f>
        <v>420</v>
      </c>
      <c r="O25" s="23">
        <f t="shared" si="4"/>
        <v>-230</v>
      </c>
      <c r="P25" s="24">
        <f t="shared" si="5"/>
        <v>-0.35384615384615387</v>
      </c>
    </row>
    <row r="26" spans="1:16" ht="13.5" thickTop="1">
      <c r="A26" s="3"/>
      <c r="B26" s="20"/>
      <c r="C26" s="16"/>
      <c r="D26" s="16"/>
      <c r="E26" s="16"/>
      <c r="F26" s="8"/>
      <c r="G26" s="20"/>
      <c r="H26" s="16"/>
      <c r="I26" s="16"/>
      <c r="J26" s="16"/>
      <c r="K26" s="8"/>
      <c r="L26" s="20"/>
      <c r="M26" s="16"/>
      <c r="N26" s="16"/>
      <c r="O26" s="21"/>
      <c r="P26" s="11">
        <f t="shared" si="5"/>
      </c>
    </row>
    <row r="27" spans="1:16" ht="12.75">
      <c r="A27" s="3" t="s">
        <v>16</v>
      </c>
      <c r="B27" s="20"/>
      <c r="C27" s="16"/>
      <c r="D27" s="16"/>
      <c r="E27" s="16"/>
      <c r="F27" s="8"/>
      <c r="G27" s="20"/>
      <c r="H27" s="16"/>
      <c r="I27" s="16"/>
      <c r="J27" s="16"/>
      <c r="K27" s="8"/>
      <c r="L27" s="20"/>
      <c r="M27" s="16"/>
      <c r="N27" s="16"/>
      <c r="O27" s="16"/>
      <c r="P27" s="8">
        <f t="shared" si="5"/>
      </c>
    </row>
    <row r="28" spans="1:16" ht="12.75">
      <c r="A28" s="3" t="s">
        <v>30</v>
      </c>
      <c r="B28" s="20">
        <v>600</v>
      </c>
      <c r="C28" s="16">
        <v>350</v>
      </c>
      <c r="D28" s="16">
        <v>250</v>
      </c>
      <c r="E28" s="16">
        <f>D28-C28</f>
        <v>-100</v>
      </c>
      <c r="F28" s="8">
        <f t="shared" si="1"/>
        <v>-0.2857142857142857</v>
      </c>
      <c r="G28" s="20">
        <v>2600</v>
      </c>
      <c r="H28" s="16">
        <v>3500</v>
      </c>
      <c r="I28" s="16">
        <v>3250</v>
      </c>
      <c r="J28" s="16">
        <f>I28-H28</f>
        <v>-250</v>
      </c>
      <c r="K28" s="8">
        <f t="shared" si="3"/>
        <v>-0.07142857142857142</v>
      </c>
      <c r="L28" s="20">
        <v>750</v>
      </c>
      <c r="M28" s="16">
        <v>850</v>
      </c>
      <c r="N28" s="16">
        <v>920</v>
      </c>
      <c r="O28" s="16">
        <f t="shared" si="4"/>
        <v>70</v>
      </c>
      <c r="P28" s="8">
        <f t="shared" si="5"/>
        <v>0.08235294117647059</v>
      </c>
    </row>
    <row r="29" spans="1:16" ht="13.5" thickBot="1">
      <c r="A29" s="31" t="s">
        <v>23</v>
      </c>
      <c r="B29" s="22">
        <f>B28</f>
        <v>600</v>
      </c>
      <c r="C29" s="23">
        <f>C28</f>
        <v>350</v>
      </c>
      <c r="D29" s="23">
        <f>D28</f>
        <v>250</v>
      </c>
      <c r="E29" s="23">
        <f>D29-C29</f>
        <v>-100</v>
      </c>
      <c r="F29" s="24">
        <f t="shared" si="1"/>
        <v>-0.2857142857142857</v>
      </c>
      <c r="G29" s="22">
        <f>G28</f>
        <v>2600</v>
      </c>
      <c r="H29" s="23">
        <f>H28</f>
        <v>3500</v>
      </c>
      <c r="I29" s="23">
        <f>I28</f>
        <v>3250</v>
      </c>
      <c r="J29" s="23">
        <f>I29-H29</f>
        <v>-250</v>
      </c>
      <c r="K29" s="25">
        <f t="shared" si="3"/>
        <v>-0.07142857142857142</v>
      </c>
      <c r="L29" s="22">
        <f>L28</f>
        <v>750</v>
      </c>
      <c r="M29" s="23">
        <f>M28</f>
        <v>850</v>
      </c>
      <c r="N29" s="23">
        <f>N28</f>
        <v>920</v>
      </c>
      <c r="O29" s="23">
        <f t="shared" si="4"/>
        <v>70</v>
      </c>
      <c r="P29" s="24">
        <f t="shared" si="5"/>
        <v>0.08235294117647059</v>
      </c>
    </row>
    <row r="30" spans="1:16" ht="13.5" thickTop="1">
      <c r="A30" s="3"/>
      <c r="B30" s="20"/>
      <c r="C30" s="16"/>
      <c r="D30" s="16"/>
      <c r="E30" s="16"/>
      <c r="F30" s="8"/>
      <c r="G30" s="20"/>
      <c r="H30" s="16"/>
      <c r="I30" s="16"/>
      <c r="J30" s="16"/>
      <c r="K30" s="11"/>
      <c r="L30" s="20"/>
      <c r="M30" s="16"/>
      <c r="N30" s="16"/>
      <c r="O30" s="21"/>
      <c r="P30" s="11">
        <f t="shared" si="5"/>
      </c>
    </row>
    <row r="31" spans="1:16" ht="12.75">
      <c r="A31" s="3" t="s">
        <v>18</v>
      </c>
      <c r="B31" s="20"/>
      <c r="C31" s="16"/>
      <c r="D31" s="16"/>
      <c r="E31" s="16"/>
      <c r="F31" s="8"/>
      <c r="G31" s="20"/>
      <c r="H31" s="16"/>
      <c r="I31" s="16"/>
      <c r="J31" s="16"/>
      <c r="K31" s="8"/>
      <c r="L31" s="20"/>
      <c r="M31" s="16"/>
      <c r="N31" s="16"/>
      <c r="O31" s="16"/>
      <c r="P31" s="8">
        <f t="shared" si="5"/>
      </c>
    </row>
    <row r="32" spans="1:16" ht="12.75">
      <c r="A32" s="3" t="s">
        <v>26</v>
      </c>
      <c r="B32" s="20">
        <v>850</v>
      </c>
      <c r="C32" s="16">
        <v>400</v>
      </c>
      <c r="D32" s="16">
        <v>350</v>
      </c>
      <c r="E32" s="16">
        <f t="shared" si="0"/>
        <v>-50</v>
      </c>
      <c r="F32" s="8">
        <f t="shared" si="1"/>
        <v>-0.125</v>
      </c>
      <c r="G32" s="20">
        <v>1200</v>
      </c>
      <c r="H32" s="16">
        <v>2500</v>
      </c>
      <c r="I32" s="16">
        <v>2400</v>
      </c>
      <c r="J32" s="16">
        <f t="shared" si="2"/>
        <v>-100</v>
      </c>
      <c r="K32" s="8">
        <f t="shared" si="3"/>
        <v>-0.04</v>
      </c>
      <c r="L32" s="20">
        <v>200</v>
      </c>
      <c r="M32" s="16">
        <v>250</v>
      </c>
      <c r="N32" s="16">
        <v>160</v>
      </c>
      <c r="O32" s="16">
        <f t="shared" si="4"/>
        <v>-90</v>
      </c>
      <c r="P32" s="8">
        <f t="shared" si="5"/>
        <v>-0.36</v>
      </c>
    </row>
    <row r="33" spans="1:16" ht="12.75">
      <c r="A33" s="3" t="s">
        <v>27</v>
      </c>
      <c r="B33" s="20">
        <v>0</v>
      </c>
      <c r="C33" s="16">
        <v>350</v>
      </c>
      <c r="D33" s="16">
        <v>250</v>
      </c>
      <c r="E33" s="16">
        <f t="shared" si="0"/>
        <v>-100</v>
      </c>
      <c r="F33" s="8">
        <f t="shared" si="1"/>
        <v>-0.2857142857142857</v>
      </c>
      <c r="G33" s="20">
        <v>200</v>
      </c>
      <c r="H33" s="16">
        <v>1400</v>
      </c>
      <c r="I33" s="16">
        <v>1500</v>
      </c>
      <c r="J33" s="16">
        <f t="shared" si="2"/>
        <v>100</v>
      </c>
      <c r="K33" s="8">
        <f t="shared" si="3"/>
        <v>0.07142857142857142</v>
      </c>
      <c r="L33" s="20">
        <v>160</v>
      </c>
      <c r="M33" s="16">
        <v>110</v>
      </c>
      <c r="N33" s="16">
        <v>130</v>
      </c>
      <c r="O33" s="16">
        <f t="shared" si="4"/>
        <v>20</v>
      </c>
      <c r="P33" s="8">
        <f t="shared" si="5"/>
        <v>0.18181818181818182</v>
      </c>
    </row>
    <row r="34" spans="1:16" ht="12.75">
      <c r="A34" s="3" t="s">
        <v>28</v>
      </c>
      <c r="B34" s="20">
        <v>0</v>
      </c>
      <c r="C34" s="16">
        <v>200</v>
      </c>
      <c r="D34" s="16">
        <v>210</v>
      </c>
      <c r="E34" s="16">
        <f t="shared" si="0"/>
        <v>10</v>
      </c>
      <c r="F34" s="8">
        <f t="shared" si="1"/>
        <v>0.05</v>
      </c>
      <c r="G34" s="20">
        <v>560</v>
      </c>
      <c r="H34" s="16">
        <v>1300</v>
      </c>
      <c r="I34" s="16">
        <v>1160</v>
      </c>
      <c r="J34" s="16">
        <f t="shared" si="2"/>
        <v>-140</v>
      </c>
      <c r="K34" s="8">
        <f t="shared" si="3"/>
        <v>-0.1076923076923077</v>
      </c>
      <c r="L34" s="20">
        <v>140</v>
      </c>
      <c r="M34" s="16">
        <v>110</v>
      </c>
      <c r="N34" s="16">
        <v>210</v>
      </c>
      <c r="O34" s="16">
        <f t="shared" si="4"/>
        <v>100</v>
      </c>
      <c r="P34" s="8">
        <f t="shared" si="5"/>
        <v>0.9090909090909091</v>
      </c>
    </row>
    <row r="35" spans="1:16" ht="12.75">
      <c r="A35" s="3" t="s">
        <v>29</v>
      </c>
      <c r="B35" s="20">
        <v>120</v>
      </c>
      <c r="C35" s="16">
        <v>0</v>
      </c>
      <c r="D35" s="16">
        <v>20</v>
      </c>
      <c r="E35" s="16">
        <f t="shared" si="0"/>
        <v>20</v>
      </c>
      <c r="F35" s="8">
        <f>IF(OR(C35=0,C35=""),1,E35/C35)</f>
        <v>1</v>
      </c>
      <c r="G35" s="20">
        <v>5600</v>
      </c>
      <c r="H35" s="16">
        <v>6000</v>
      </c>
      <c r="I35" s="16">
        <v>5850</v>
      </c>
      <c r="J35" s="16">
        <f t="shared" si="2"/>
        <v>-150</v>
      </c>
      <c r="K35" s="8">
        <f t="shared" si="3"/>
        <v>-0.025</v>
      </c>
      <c r="L35" s="20">
        <v>230</v>
      </c>
      <c r="M35" s="16">
        <v>190</v>
      </c>
      <c r="N35" s="16">
        <v>90</v>
      </c>
      <c r="O35" s="16">
        <f t="shared" si="4"/>
        <v>-100</v>
      </c>
      <c r="P35" s="8">
        <f t="shared" si="5"/>
        <v>-0.5263157894736842</v>
      </c>
    </row>
    <row r="36" spans="1:16" ht="13.5" thickBot="1">
      <c r="A36" s="31" t="s">
        <v>23</v>
      </c>
      <c r="B36" s="22">
        <f>SUM(B32:B35)</f>
        <v>970</v>
      </c>
      <c r="C36" s="23">
        <f>SUM(C32:C35)</f>
        <v>950</v>
      </c>
      <c r="D36" s="23">
        <f>SUM(D32:D35)</f>
        <v>830</v>
      </c>
      <c r="E36" s="23">
        <f t="shared" si="0"/>
        <v>-120</v>
      </c>
      <c r="F36" s="24">
        <f t="shared" si="1"/>
        <v>-0.12631578947368421</v>
      </c>
      <c r="G36" s="22">
        <f>SUM(G32:G35)</f>
        <v>7560</v>
      </c>
      <c r="H36" s="23">
        <f>SUM(H32:H35)</f>
        <v>11200</v>
      </c>
      <c r="I36" s="23">
        <f>SUM(I32:I35)</f>
        <v>10910</v>
      </c>
      <c r="J36" s="23">
        <f t="shared" si="2"/>
        <v>-290</v>
      </c>
      <c r="K36" s="24">
        <f t="shared" si="3"/>
        <v>-0.025892857142857145</v>
      </c>
      <c r="L36" s="22">
        <f>SUM(L32:L35)</f>
        <v>730</v>
      </c>
      <c r="M36" s="23">
        <f>SUM(M32:M35)</f>
        <v>660</v>
      </c>
      <c r="N36" s="23">
        <f>SUM(N32:N35)</f>
        <v>590</v>
      </c>
      <c r="O36" s="23">
        <f t="shared" si="4"/>
        <v>-70</v>
      </c>
      <c r="P36" s="24">
        <f t="shared" si="5"/>
        <v>-0.10606060606060606</v>
      </c>
    </row>
    <row r="37" ht="13.5" thickTop="1"/>
  </sheetData>
  <mergeCells count="3">
    <mergeCell ref="B3:F3"/>
    <mergeCell ref="G3:K3"/>
    <mergeCell ref="L3:P3"/>
  </mergeCells>
  <printOptions/>
  <pageMargins left="0.7874015748031497" right="0.7874015748031497" top="0.5905511811023623" bottom="0.5905511811023623" header="0.5118110236220472" footer="0.5118110236220472"/>
  <pageSetup fitToHeight="1" fitToWidth="1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Mitarbeiter_2</cp:lastModifiedBy>
  <cp:lastPrinted>2007-06-01T10:14:54Z</cp:lastPrinted>
  <dcterms:created xsi:type="dcterms:W3CDTF">1996-10-17T05:27:31Z</dcterms:created>
  <dcterms:modified xsi:type="dcterms:W3CDTF">2007-06-01T12:07:23Z</dcterms:modified>
  <cp:category/>
  <cp:version/>
  <cp:contentType/>
  <cp:contentStatus/>
</cp:coreProperties>
</file>